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営業係\営業係\各種調査物\★経営比較分析表★（令和4年度）\"/>
    </mc:Choice>
  </mc:AlternateContent>
  <workbookProtection workbookAlgorithmName="SHA-512" workbookHashValue="946Tfk+871T+k5ImELfoSRo+jkxmJvUsHFiaQznNwARdw9bhzpIPGPZNznU3R4e/3MSAdHmzg0bAwoaf/m5Otw==" workbookSaltValue="7585iiIbb8QPzTFGDa+BK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<sst xmlns="http://schemas.openxmlformats.org/spreadsheetml/2006/main" count="228" uniqueCount="114">
  <si>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</si>
  <si>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</si>
  <si>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</si>
  <si>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</si>
  <si>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</si>
  <si>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</si>
  <si>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</si>
  <si>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</si>
  <si>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</si>
  <si>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</si>
  <si>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</si>
  <si>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</si>
  <si>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</si>
  <si>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</si>
  <si>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</si>
  <si>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</si>
  <si>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</si>
  <si>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</si>
  <si>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</si>
  <si>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</si>
  <si>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</si>
  <si>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</si>
  <si>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</si>
  <si>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</si>
  <si>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</si>
  <si>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</si>
  <si>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</si>
  <si>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</si>
  <si>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</si>
  <si>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</si>
  <si>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</si>
  <si>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</si>
  <si>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</si>
  <si>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</si>
  <si>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</si>
  <si>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</si>
  <si>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</si>
  <si>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</si>
  <si>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</si>
  <si>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</si>
  <si>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</si>
  <si>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</si>
  <si>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</si>
  <si>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</si>
  <si>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</si>
  <si>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</si>
  <si>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</si>
  <si>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</si>
  <si>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</si>
  <si>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</si>
  <si>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</si>
  <si>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</si>
  <si>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</si>
  <si>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</si>
  <si>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</si>
  <si>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</si>
  <si>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</si>
  <si>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</si>
  <si>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</si>
  <si>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</si>
  <si>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</si>
  <si>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</si>
  <si>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</si>
  <si>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</si>
  <si>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</si>
  <si>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</si>
  <si>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</si>
  <si>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</si>
  <si>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</si>
  <si>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</si>
  <si>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</si>
  <si>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</si>
  <si>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</si>
  <si>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</si>
  <si>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</si>
  <si>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</si>
  <si>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</si>
  <si>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</si>
  <si>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</si>
  <si>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</si>
  <si>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</si>
  <si>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</si>
  <si>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</si>
  <si>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</si>
  <si>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</si>
  <si>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</si>
  <si>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</si>
  <si>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</si>
  <si>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</si>
  <si>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</si>
  <si>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</si>
  <si>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</si>
  <si>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</si>
  <si>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大洗町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</si>
  <si>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</si>
  <si>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</si>
  <si>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</si>
  <si>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</si>
  <si>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</si>
  <si>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</si>
  <si>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</si>
  <si>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</si>
  <si>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</si>
  <si>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</si>
  <si>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</si>
  <si>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</si>
  <si>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</si>
  <si>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</si>
  <si>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</si>
  <si>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</si>
  <si>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</si>
  <si>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①有形固定資産減価償却率及び②管路経年化率は、
　類似団体と比較して数値が高くなっている。
　昭和50年代以前に整備された管路及び水道施設が
　多いことが要因として考えられる。
③管路更新率は、近年、補助金を活用し管路整備を
　進めたことで、類似団体と比較しても高くなって
　きている。一方で、管路経年化率が高いことから
　今後も計画的な施設の更新を進めていく。</t>
    <rPh sb="1" eb="7">
      <t>ユウケイコテイシサン</t>
    </rPh>
    <rPh sb="7" eb="12">
      <t>ゲンカショウキャクリツ</t>
    </rPh>
    <rPh sb="12" eb="13">
      <t>オヨ</t>
    </rPh>
    <rPh sb="15" eb="17">
      <t>カンロ</t>
    </rPh>
    <rPh sb="17" eb="20">
      <t>ケイネンカ</t>
    </rPh>
    <rPh sb="20" eb="21">
      <t>リツ</t>
    </rPh>
    <rPh sb="25" eb="29">
      <t>ルイジダンタイ</t>
    </rPh>
    <rPh sb="30" eb="32">
      <t>ヒカク</t>
    </rPh>
    <rPh sb="34" eb="36">
      <t>スウチ</t>
    </rPh>
    <rPh sb="37" eb="38">
      <t>タカ</t>
    </rPh>
    <rPh sb="47" eb="49">
      <t>ショウワ</t>
    </rPh>
    <rPh sb="51" eb="53">
      <t>ネンダイ</t>
    </rPh>
    <rPh sb="53" eb="55">
      <t>イゼン</t>
    </rPh>
    <rPh sb="56" eb="58">
      <t>セイビ</t>
    </rPh>
    <rPh sb="61" eb="63">
      <t>カンロ</t>
    </rPh>
    <rPh sb="63" eb="64">
      <t>オヨ</t>
    </rPh>
    <rPh sb="65" eb="67">
      <t>スイドウ</t>
    </rPh>
    <rPh sb="67" eb="69">
      <t>シセツ</t>
    </rPh>
    <rPh sb="72" eb="73">
      <t>オオ</t>
    </rPh>
    <rPh sb="77" eb="79">
      <t>ヨウイン</t>
    </rPh>
    <rPh sb="82" eb="83">
      <t>カンガ</t>
    </rPh>
    <rPh sb="90" eb="95">
      <t>カンロコウシンリツ</t>
    </rPh>
    <rPh sb="97" eb="99">
      <t>キンネン</t>
    </rPh>
    <rPh sb="121" eb="123">
      <t>ルイジ</t>
    </rPh>
    <rPh sb="123" eb="125">
      <t>ダンタイ</t>
    </rPh>
    <rPh sb="126" eb="128">
      <t>ヒカク</t>
    </rPh>
    <rPh sb="131" eb="132">
      <t>タカ</t>
    </rPh>
    <rPh sb="143" eb="145">
      <t>イッポウ</t>
    </rPh>
    <rPh sb="147" eb="149">
      <t>カンロ</t>
    </rPh>
    <rPh sb="149" eb="152">
      <t>ケイネンカ</t>
    </rPh>
    <rPh sb="152" eb="153">
      <t>リツ</t>
    </rPh>
    <rPh sb="154" eb="155">
      <t>タカ</t>
    </rPh>
    <rPh sb="162" eb="164">
      <t>コンゴ</t>
    </rPh>
    <rPh sb="165" eb="168">
      <t>ケイカクテキ</t>
    </rPh>
    <rPh sb="169" eb="171">
      <t>シセツ</t>
    </rPh>
    <rPh sb="175" eb="176">
      <t>スス</t>
    </rPh>
    <phoneticPr fontId="4"/>
  </si>
  <si>
    <t>①経常収支比率及び⑤料金回収率は、比率100％を　　
　下回っている。要因としては、コロナ禍の影響に
　より、集客施設での使用水量が減少したことで、
　使用料が大幅に減収したためと考えられる。今後
　も、適切な料金収入の確保に向けた取組みを行い
　早急な経営改善を図る。
②累積欠損金比率では、平成26年度以降は比率0％
　となり欠損金は発生していない。
③流動比率は、比率100％以上であるが、類似団体
　より低い数値となっている。要因としては、企業
　債を活用した管路の更新費用の増加、現金等の流
　動資産の減少が考えられることから、今後は、支
　払い能力を高めるための経営改善を早急に図る。
④企業債残高対給水収益比率は、類似団体と比較し
　て数値は低くなっている。施設の更新工事費用に
　自己財源を充てていた経緯があり、今後は企業債
　を活用しながら計画的な施設の更新を進めてい
　く。
⑥給水原価は、類似団体と比較して高い数値となっ
　ているため、更なる費用の削減を行い、更新投資
　財源の確保に努めていく。
⑦施設利用率は、使用量の多い夏と比較的少ない冬
　とでは一日平均水量に差ができている。人口減少
　等により一日平均配水量も減少し、数値が低く
　なっている。配水管路等について、実情に見合っ
　た規模に更新することも検討している。
⑧有収率は、町内全域を対象に漏水調査を行い、改
　善に努めたこともあり、類似団体と比較して高く
　なっている。</t>
    <rPh sb="1" eb="3">
      <t>ケイジョウ</t>
    </rPh>
    <rPh sb="3" eb="5">
      <t>シュウシ</t>
    </rPh>
    <rPh sb="5" eb="7">
      <t>ヒリツ</t>
    </rPh>
    <rPh sb="7" eb="8">
      <t>オヨ</t>
    </rPh>
    <rPh sb="10" eb="12">
      <t>リョウキン</t>
    </rPh>
    <rPh sb="12" eb="14">
      <t>カイシュウ</t>
    </rPh>
    <rPh sb="14" eb="15">
      <t>リツ</t>
    </rPh>
    <rPh sb="17" eb="19">
      <t>ヒリツ</t>
    </rPh>
    <rPh sb="28" eb="30">
      <t>シタマワ</t>
    </rPh>
    <rPh sb="35" eb="37">
      <t>ヨウイン</t>
    </rPh>
    <rPh sb="55" eb="59">
      <t>シュウキャクシセツ</t>
    </rPh>
    <rPh sb="61" eb="65">
      <t>シヨウスイリョウ</t>
    </rPh>
    <rPh sb="66" eb="68">
      <t>ゲンショウ</t>
    </rPh>
    <rPh sb="76" eb="79">
      <t>シヨウリョウ</t>
    </rPh>
    <rPh sb="80" eb="82">
      <t>オオハバ</t>
    </rPh>
    <rPh sb="90" eb="91">
      <t>カンガ</t>
    </rPh>
    <rPh sb="96" eb="98">
      <t>コンゴ</t>
    </rPh>
    <rPh sb="102" eb="104">
      <t>テキセツ</t>
    </rPh>
    <rPh sb="107" eb="109">
      <t>シュウニュウ</t>
    </rPh>
    <rPh sb="110" eb="112">
      <t>カクホ</t>
    </rPh>
    <rPh sb="113" eb="114">
      <t>ム</t>
    </rPh>
    <rPh sb="116" eb="118">
      <t>トリク</t>
    </rPh>
    <rPh sb="120" eb="121">
      <t>オコナ</t>
    </rPh>
    <rPh sb="127" eb="131">
      <t>ケイエイカイゼン</t>
    </rPh>
    <rPh sb="132" eb="133">
      <t>ハカ</t>
    </rPh>
    <rPh sb="137" eb="144">
      <t>ルイセキケッソンキンヒリツ</t>
    </rPh>
    <rPh sb="147" eb="149">
      <t>ヘイセイ</t>
    </rPh>
    <rPh sb="151" eb="153">
      <t>ネンド</t>
    </rPh>
    <rPh sb="153" eb="155">
      <t>イコウ</t>
    </rPh>
    <rPh sb="156" eb="158">
      <t>ヒリツ</t>
    </rPh>
    <rPh sb="165" eb="168">
      <t>ケッソンキン</t>
    </rPh>
    <rPh sb="169" eb="171">
      <t>ハッセイ</t>
    </rPh>
    <rPh sb="179" eb="181">
      <t>リュウドウ</t>
    </rPh>
    <rPh sb="181" eb="183">
      <t>ヒリツ</t>
    </rPh>
    <rPh sb="185" eb="187">
      <t>ヒリツ</t>
    </rPh>
    <rPh sb="191" eb="193">
      <t>イジョウ</t>
    </rPh>
    <rPh sb="198" eb="202">
      <t>ルイジダンタイ</t>
    </rPh>
    <rPh sb="206" eb="207">
      <t>ヒク</t>
    </rPh>
    <rPh sb="208" eb="210">
      <t>スウチ</t>
    </rPh>
    <rPh sb="217" eb="219">
      <t>ヨウイン</t>
    </rPh>
    <rPh sb="230" eb="232">
      <t>カツヨウ</t>
    </rPh>
    <rPh sb="234" eb="236">
      <t>カンロ</t>
    </rPh>
    <rPh sb="242" eb="244">
      <t>ゾウカ</t>
    </rPh>
    <rPh sb="245" eb="248">
      <t>ゲンキントウ</t>
    </rPh>
    <rPh sb="278" eb="280">
      <t>ノウリョク</t>
    </rPh>
    <rPh sb="281" eb="282">
      <t>タカ</t>
    </rPh>
    <rPh sb="287" eb="289">
      <t>ケイエイ</t>
    </rPh>
    <rPh sb="289" eb="291">
      <t>カイゼン</t>
    </rPh>
    <rPh sb="292" eb="294">
      <t>ソウキュウ</t>
    </rPh>
    <rPh sb="295" eb="296">
      <t>ハカ</t>
    </rPh>
    <rPh sb="300" eb="302">
      <t>キギョウ</t>
    </rPh>
    <rPh sb="302" eb="303">
      <t>サイ</t>
    </rPh>
    <rPh sb="303" eb="305">
      <t>ザンダカ</t>
    </rPh>
    <rPh sb="305" eb="310">
      <t>タイキュウスイシュウエキ</t>
    </rPh>
    <rPh sb="310" eb="312">
      <t>ヒリツ</t>
    </rPh>
    <rPh sb="314" eb="318">
      <t>ルイジダンタイ</t>
    </rPh>
    <rPh sb="319" eb="321">
      <t>ヒカク</t>
    </rPh>
    <rPh sb="325" eb="327">
      <t>スウチ</t>
    </rPh>
    <rPh sb="328" eb="329">
      <t>ヒク</t>
    </rPh>
    <rPh sb="336" eb="338">
      <t>シセツ</t>
    </rPh>
    <rPh sb="339" eb="345">
      <t>コウシンコウジヒヨウ</t>
    </rPh>
    <rPh sb="348" eb="350">
      <t>ジコ</t>
    </rPh>
    <rPh sb="350" eb="352">
      <t>ザイゲン</t>
    </rPh>
    <rPh sb="353" eb="354">
      <t>ア</t>
    </rPh>
    <rPh sb="358" eb="360">
      <t>ケイイ</t>
    </rPh>
    <rPh sb="364" eb="366">
      <t>コンゴ</t>
    </rPh>
    <rPh sb="367" eb="370">
      <t>キギョウサイ</t>
    </rPh>
    <rPh sb="373" eb="375">
      <t>カツヨウ</t>
    </rPh>
    <rPh sb="379" eb="382">
      <t>ケイカクテキ</t>
    </rPh>
    <rPh sb="383" eb="385">
      <t>シセツ</t>
    </rPh>
    <rPh sb="386" eb="388">
      <t>コウシン</t>
    </rPh>
    <rPh sb="389" eb="390">
      <t>スス</t>
    </rPh>
    <rPh sb="399" eb="403">
      <t>キュウスイゲンカ</t>
    </rPh>
    <rPh sb="405" eb="409">
      <t>ルイジダンタイ</t>
    </rPh>
    <rPh sb="410" eb="412">
      <t>ヒカク</t>
    </rPh>
    <rPh sb="414" eb="415">
      <t>タカ</t>
    </rPh>
    <rPh sb="429" eb="430">
      <t>サラ</t>
    </rPh>
    <rPh sb="432" eb="434">
      <t>ヒヨウ</t>
    </rPh>
    <rPh sb="435" eb="437">
      <t>サクゲン</t>
    </rPh>
    <rPh sb="438" eb="439">
      <t>オコナ</t>
    </rPh>
    <rPh sb="441" eb="443">
      <t>コウシン</t>
    </rPh>
    <rPh sb="443" eb="445">
      <t>トウシ</t>
    </rPh>
    <rPh sb="447" eb="449">
      <t>ザイゲン</t>
    </rPh>
    <rPh sb="450" eb="452">
      <t>カクホ</t>
    </rPh>
    <rPh sb="453" eb="454">
      <t>ツト</t>
    </rPh>
    <rPh sb="461" eb="463">
      <t>シセツ</t>
    </rPh>
    <rPh sb="463" eb="465">
      <t>リヨウ</t>
    </rPh>
    <rPh sb="465" eb="466">
      <t>リツ</t>
    </rPh>
    <rPh sb="468" eb="471">
      <t>シヨウリョウ</t>
    </rPh>
    <rPh sb="472" eb="473">
      <t>オオ</t>
    </rPh>
    <rPh sb="474" eb="475">
      <t>ナツ</t>
    </rPh>
    <rPh sb="476" eb="480">
      <t>ヒカクテキスク</t>
    </rPh>
    <rPh sb="482" eb="483">
      <t>フユ</t>
    </rPh>
    <rPh sb="488" eb="494">
      <t>イチニチヘイキンスイリョウ</t>
    </rPh>
    <rPh sb="495" eb="496">
      <t>サ</t>
    </rPh>
    <rPh sb="513" eb="520">
      <t>イチニチヘイキンハイスイリョウ</t>
    </rPh>
    <rPh sb="521" eb="523">
      <t>ゲンショウ</t>
    </rPh>
    <rPh sb="525" eb="527">
      <t>スウチ</t>
    </rPh>
    <rPh sb="528" eb="529">
      <t>ヒク</t>
    </rPh>
    <rPh sb="538" eb="540">
      <t>ハイスイ</t>
    </rPh>
    <rPh sb="540" eb="542">
      <t>カンロ</t>
    </rPh>
    <rPh sb="542" eb="543">
      <t>トウ</t>
    </rPh>
    <rPh sb="548" eb="550">
      <t>ジツジョウ</t>
    </rPh>
    <rPh sb="560" eb="562">
      <t>コウシン</t>
    </rPh>
    <rPh sb="567" eb="569">
      <t>ケントウ</t>
    </rPh>
    <rPh sb="576" eb="579">
      <t>ユウシュウリツ</t>
    </rPh>
    <rPh sb="581" eb="585">
      <t>チョウナイゼンイキ</t>
    </rPh>
    <rPh sb="586" eb="588">
      <t>タイショウ</t>
    </rPh>
    <rPh sb="589" eb="593">
      <t>ロウスイチョウサ</t>
    </rPh>
    <rPh sb="594" eb="595">
      <t>オコナ</t>
    </rPh>
    <rPh sb="602" eb="603">
      <t>ツト</t>
    </rPh>
    <rPh sb="611" eb="613">
      <t>ルイジ</t>
    </rPh>
    <rPh sb="616" eb="618">
      <t>ヒカク</t>
    </rPh>
    <rPh sb="620" eb="621">
      <t>タカ</t>
    </rPh>
    <phoneticPr fontId="4"/>
  </si>
  <si>
    <t>　単年度の収支が赤字であるため、経営改善に向けた取り組みが急務となっている。現在は、料金改定について条例改正を提案し、議会の承認を得たことから令和4年度中の料金改定を行い、経営改善に努めている。
　また、類似団体と比較して、企業債残高対給水収益比率が低く、有形固定資産減価償却率及び管路経年化率が高い状況であるため、施設更新に必要な財源の確保のために企業債を活用し、計画的な管路等の更新を行っていく。
　施設利用率が類似団体と比較して低い水準にあり、今後は周辺団体との広域化・共同化も含め、施設更新の際には、現状に見合った能力へのダウンサイジングや施設の統廃合も視野に入れて検討し、安定的な事業の運営を行っていく。</t>
    <rPh sb="1" eb="4">
      <t>タンネンド</t>
    </rPh>
    <rPh sb="5" eb="7">
      <t>シュウシ</t>
    </rPh>
    <rPh sb="8" eb="10">
      <t>アカジ</t>
    </rPh>
    <rPh sb="16" eb="18">
      <t>ケイエイ</t>
    </rPh>
    <rPh sb="18" eb="20">
      <t>カイゼン</t>
    </rPh>
    <rPh sb="21" eb="22">
      <t>ム</t>
    </rPh>
    <rPh sb="24" eb="25">
      <t>ト</t>
    </rPh>
    <rPh sb="26" eb="27">
      <t>ク</t>
    </rPh>
    <rPh sb="29" eb="31">
      <t>キュウム</t>
    </rPh>
    <rPh sb="38" eb="40">
      <t>ゲンザイ</t>
    </rPh>
    <rPh sb="42" eb="44">
      <t>リョウキン</t>
    </rPh>
    <rPh sb="44" eb="46">
      <t>カイテイ</t>
    </rPh>
    <rPh sb="50" eb="52">
      <t>ジョウレイ</t>
    </rPh>
    <rPh sb="52" eb="54">
      <t>カイセイ</t>
    </rPh>
    <rPh sb="55" eb="57">
      <t>テイアン</t>
    </rPh>
    <rPh sb="59" eb="61">
      <t>ギカイ</t>
    </rPh>
    <rPh sb="62" eb="64">
      <t>ショウニン</t>
    </rPh>
    <rPh sb="65" eb="66">
      <t>エ</t>
    </rPh>
    <rPh sb="71" eb="73">
      <t>レイワ</t>
    </rPh>
    <rPh sb="74" eb="76">
      <t>ネンド</t>
    </rPh>
    <rPh sb="78" eb="80">
      <t>リョウキン</t>
    </rPh>
    <rPh sb="80" eb="82">
      <t>カイテイ</t>
    </rPh>
    <rPh sb="83" eb="84">
      <t>オコナ</t>
    </rPh>
    <rPh sb="86" eb="90">
      <t>ケイエイカイゼン</t>
    </rPh>
    <rPh sb="91" eb="92">
      <t>ツト</t>
    </rPh>
    <rPh sb="102" eb="106">
      <t>ルイジダンタイ</t>
    </rPh>
    <rPh sb="107" eb="109">
      <t>ヒカク</t>
    </rPh>
    <rPh sb="112" eb="117">
      <t>キギョウサイザンダカ</t>
    </rPh>
    <rPh sb="117" eb="120">
      <t>タイキュウスイ</t>
    </rPh>
    <rPh sb="120" eb="124">
      <t>シュウエキヒリツ</t>
    </rPh>
    <rPh sb="125" eb="126">
      <t>ヒク</t>
    </rPh>
    <rPh sb="128" eb="134">
      <t>ユウケイコテイシサン</t>
    </rPh>
    <rPh sb="134" eb="139">
      <t>ゲンカショウキャクリツ</t>
    </rPh>
    <rPh sb="139" eb="140">
      <t>オヨ</t>
    </rPh>
    <rPh sb="141" eb="143">
      <t>カンロ</t>
    </rPh>
    <rPh sb="143" eb="147">
      <t>ケイネンカリツ</t>
    </rPh>
    <rPh sb="148" eb="149">
      <t>タカ</t>
    </rPh>
    <rPh sb="150" eb="152">
      <t>ジョウキョウ</t>
    </rPh>
    <rPh sb="158" eb="162">
      <t>シセツコウシン</t>
    </rPh>
    <rPh sb="163" eb="165">
      <t>ヒツヨウ</t>
    </rPh>
    <rPh sb="166" eb="168">
      <t>ザイゲン</t>
    </rPh>
    <rPh sb="169" eb="171">
      <t>カクホ</t>
    </rPh>
    <rPh sb="175" eb="177">
      <t>キギョウ</t>
    </rPh>
    <rPh sb="177" eb="178">
      <t>サイ</t>
    </rPh>
    <rPh sb="179" eb="181">
      <t>カツヨウ</t>
    </rPh>
    <rPh sb="183" eb="186">
      <t>ケイカクテキ</t>
    </rPh>
    <rPh sb="187" eb="190">
      <t>カンロトウ</t>
    </rPh>
    <rPh sb="191" eb="193">
      <t>コウシン</t>
    </rPh>
    <rPh sb="194" eb="195">
      <t>オコナ</t>
    </rPh>
    <rPh sb="202" eb="204">
      <t>シセツ</t>
    </rPh>
    <rPh sb="204" eb="206">
      <t>リヨウ</t>
    </rPh>
    <rPh sb="206" eb="207">
      <t>リツ</t>
    </rPh>
    <rPh sb="208" eb="212">
      <t>ルイジダンタイ</t>
    </rPh>
    <rPh sb="213" eb="215">
      <t>ヒカク</t>
    </rPh>
    <rPh sb="217" eb="218">
      <t>ヒク</t>
    </rPh>
    <rPh sb="219" eb="221">
      <t>スイジュン</t>
    </rPh>
    <rPh sb="225" eb="227">
      <t>コンゴ</t>
    </rPh>
    <rPh sb="228" eb="230">
      <t>シュウヘン</t>
    </rPh>
    <rPh sb="230" eb="232">
      <t>ダンタイ</t>
    </rPh>
    <rPh sb="234" eb="237">
      <t>コウイキカ</t>
    </rPh>
    <rPh sb="238" eb="241">
      <t>キョウドウカ</t>
    </rPh>
    <rPh sb="242" eb="243">
      <t>フク</t>
    </rPh>
    <rPh sb="245" eb="249">
      <t>シセツコウシン</t>
    </rPh>
    <rPh sb="250" eb="251">
      <t>サイ</t>
    </rPh>
    <rPh sb="254" eb="256">
      <t>ゲンジョウ</t>
    </rPh>
    <rPh sb="257" eb="259">
      <t>ミア</t>
    </rPh>
    <rPh sb="261" eb="263">
      <t>ノウリョク</t>
    </rPh>
    <rPh sb="274" eb="276">
      <t>シセツ</t>
    </rPh>
    <rPh sb="277" eb="280">
      <t>トウハイゴウ</t>
    </rPh>
    <rPh sb="281" eb="283">
      <t>シヤ</t>
    </rPh>
    <rPh sb="284" eb="285">
      <t>イ</t>
    </rPh>
    <rPh sb="287" eb="289">
      <t>ケントウ</t>
    </rPh>
    <rPh sb="291" eb="294">
      <t>アンテイテキ</t>
    </rPh>
    <rPh sb="295" eb="297">
      <t>ジギョウ</t>
    </rPh>
    <rPh sb="298" eb="300">
      <t>ウンエイ</t>
    </rPh>
    <rPh sb="301" eb="30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</si>
</sst>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0.19</c:v>
                </c:pt>
                <c:pt idx="1">
                  <c:v>0.28999999999999998</c:v>
                </c:pt>
                <c:pt idx="2">
                  <c:v>0.56999999999999995</c:v>
                </c:pt>
                <c:pt idx="3">
                  <c:v>0.71</c:v>
                </c:pt>
                <c:pt idx="4">
                  <c:v>0.68</c:v>
                </c:pt>
              </c:numCache>
            </c:numRef>
          </c:val>
          <c:extLst>
            <c:ext xmlns:c16="http://schemas.microsoft.com/office/drawing/2014/chart" uri="{C3380CC4-5D6E-409C-BE32-E72D297353CC}">
              <c16:uniqueId val="{00000000-30BE-47D8-9A81-DB70EC5D799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0.44</c:v>
                </c:pt>
                <c:pt idx="4">
                  <c:v>0.5</c:v>
                </c:pt>
              </c:numCache>
            </c:numRef>
          </c:val>
          <c:smooth val="0"/>
          <c:extLst>
            <c:ext xmlns:c16="http://schemas.microsoft.com/office/drawing/2014/chart" uri="{C3380CC4-5D6E-409C-BE32-E72D297353CC}">
              <c16:uniqueId val="{00000001-30BE-47D8-9A81-DB70EC5D799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49.13</c:v>
                </c:pt>
                <c:pt idx="1">
                  <c:v>48.44</c:v>
                </c:pt>
                <c:pt idx="2">
                  <c:v>48.34</c:v>
                </c:pt>
                <c:pt idx="3">
                  <c:v>48.39</c:v>
                </c:pt>
                <c:pt idx="4">
                  <c:v>48.18</c:v>
                </c:pt>
              </c:numCache>
            </c:numRef>
          </c:val>
          <c:extLst>
            <c:ext xmlns:c16="http://schemas.microsoft.com/office/drawing/2014/chart" uri="{C3380CC4-5D6E-409C-BE32-E72D297353CC}">
              <c16:uniqueId val="{00000000-2A95-42CF-975F-1AA74BBFA4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54.43</c:v>
                </c:pt>
                <c:pt idx="4">
                  <c:v>53.87</c:v>
                </c:pt>
              </c:numCache>
            </c:numRef>
          </c:val>
          <c:smooth val="0"/>
          <c:extLst>
            <c:ext xmlns:c16="http://schemas.microsoft.com/office/drawing/2014/chart" uri="{C3380CC4-5D6E-409C-BE32-E72D297353CC}">
              <c16:uniqueId val="{00000001-2A95-42CF-975F-1AA74BBFA4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84.5</c:v>
                </c:pt>
                <c:pt idx="1">
                  <c:v>84.83</c:v>
                </c:pt>
                <c:pt idx="2">
                  <c:v>81.56</c:v>
                </c:pt>
                <c:pt idx="3">
                  <c:v>80.400000000000006</c:v>
                </c:pt>
                <c:pt idx="4">
                  <c:v>80.87</c:v>
                </c:pt>
              </c:numCache>
            </c:numRef>
          </c:val>
          <c:extLst>
            <c:ext xmlns:c16="http://schemas.microsoft.com/office/drawing/2014/chart" uri="{C3380CC4-5D6E-409C-BE32-E72D297353CC}">
              <c16:uniqueId val="{00000000-9E22-4B2F-91CD-146777B181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79.44</c:v>
                </c:pt>
                <c:pt idx="4">
                  <c:v>79.489999999999995</c:v>
                </c:pt>
              </c:numCache>
            </c:numRef>
          </c:val>
          <c:smooth val="0"/>
          <c:extLst>
            <c:ext xmlns:c16="http://schemas.microsoft.com/office/drawing/2014/chart" uri="{C3380CC4-5D6E-409C-BE32-E72D297353CC}">
              <c16:uniqueId val="{00000001-9E22-4B2F-91CD-146777B181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105.7</c:v>
                </c:pt>
                <c:pt idx="1">
                  <c:v>103.18</c:v>
                </c:pt>
                <c:pt idx="2">
                  <c:v>97.35</c:v>
                </c:pt>
                <c:pt idx="3">
                  <c:v>88.32</c:v>
                </c:pt>
                <c:pt idx="4">
                  <c:v>90.49</c:v>
                </c:pt>
              </c:numCache>
            </c:numRef>
          </c:val>
          <c:extLst>
            <c:ext xmlns:c16="http://schemas.microsoft.com/office/drawing/2014/chart" uri="{C3380CC4-5D6E-409C-BE32-E72D297353CC}">
              <c16:uniqueId val="{00000000-FF4D-4DD7-A029-A83937A06A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109.02</c:v>
                </c:pt>
                <c:pt idx="4">
                  <c:v>107.81</c:v>
                </c:pt>
              </c:numCache>
            </c:numRef>
          </c:val>
          <c:smooth val="0"/>
          <c:extLst>
            <c:ext xmlns:c16="http://schemas.microsoft.com/office/drawing/2014/chart" uri="{C3380CC4-5D6E-409C-BE32-E72D297353CC}">
              <c16:uniqueId val="{00000001-FF4D-4DD7-A029-A83937A06A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59.11</c:v>
                </c:pt>
                <c:pt idx="1">
                  <c:v>58.96</c:v>
                </c:pt>
                <c:pt idx="2">
                  <c:v>60.03</c:v>
                </c:pt>
                <c:pt idx="3">
                  <c:v>60.63</c:v>
                </c:pt>
                <c:pt idx="4">
                  <c:v>60.8</c:v>
                </c:pt>
              </c:numCache>
            </c:numRef>
          </c:val>
          <c:extLst>
            <c:ext xmlns:c16="http://schemas.microsoft.com/office/drawing/2014/chart" uri="{C3380CC4-5D6E-409C-BE32-E72D297353CC}">
              <c16:uniqueId val="{00000000-6FB8-4701-8881-3B37C4F964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49.39</c:v>
                </c:pt>
                <c:pt idx="4">
                  <c:v>50.75</c:v>
                </c:pt>
              </c:numCache>
            </c:numRef>
          </c:val>
          <c:smooth val="0"/>
          <c:extLst>
            <c:ext xmlns:c16="http://schemas.microsoft.com/office/drawing/2014/chart" uri="{C3380CC4-5D6E-409C-BE32-E72D297353CC}">
              <c16:uniqueId val="{00000001-6FB8-4701-8881-3B37C4F964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28.85</c:v>
                </c:pt>
                <c:pt idx="1">
                  <c:v>31.27</c:v>
                </c:pt>
                <c:pt idx="2">
                  <c:v>37.270000000000003</c:v>
                </c:pt>
                <c:pt idx="3">
                  <c:v>37.119999999999997</c:v>
                </c:pt>
                <c:pt idx="4">
                  <c:v>37.74</c:v>
                </c:pt>
              </c:numCache>
            </c:numRef>
          </c:val>
          <c:extLst>
            <c:ext xmlns:c16="http://schemas.microsoft.com/office/drawing/2014/chart" uri="{C3380CC4-5D6E-409C-BE32-E72D297353CC}">
              <c16:uniqueId val="{00000000-963B-4FB9-B275-A5E94B24EF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18.57</c:v>
                </c:pt>
                <c:pt idx="4">
                  <c:v>21.14</c:v>
                </c:pt>
              </c:numCache>
            </c:numRef>
          </c:val>
          <c:smooth val="0"/>
          <c:extLst>
            <c:ext xmlns:c16="http://schemas.microsoft.com/office/drawing/2014/chart" uri="{C3380CC4-5D6E-409C-BE32-E72D297353CC}">
              <c16:uniqueId val="{00000001-963B-4FB9-B275-A5E94B24EF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3F-4B29-85B8-731FA5C0FC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11</c:v>
                </c:pt>
                <c:pt idx="4">
                  <c:v>8.86</c:v>
                </c:pt>
              </c:numCache>
            </c:numRef>
          </c:val>
          <c:smooth val="0"/>
          <c:extLst>
            <c:ext xmlns:c16="http://schemas.microsoft.com/office/drawing/2014/chart" uri="{C3380CC4-5D6E-409C-BE32-E72D297353CC}">
              <c16:uniqueId val="{00000001-BB3F-4B29-85B8-731FA5C0FC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631.97</c:v>
                </c:pt>
                <c:pt idx="1">
                  <c:v>367.86</c:v>
                </c:pt>
                <c:pt idx="2">
                  <c:v>522.25</c:v>
                </c:pt>
                <c:pt idx="3">
                  <c:v>456.3</c:v>
                </c:pt>
                <c:pt idx="4">
                  <c:v>304.89999999999998</c:v>
                </c:pt>
              </c:numCache>
            </c:numRef>
          </c:val>
          <c:extLst>
            <c:ext xmlns:c16="http://schemas.microsoft.com/office/drawing/2014/chart" uri="{C3380CC4-5D6E-409C-BE32-E72D297353CC}">
              <c16:uniqueId val="{00000000-4366-4E79-80AE-AC092EB370F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371.81</c:v>
                </c:pt>
                <c:pt idx="4">
                  <c:v>384.23</c:v>
                </c:pt>
              </c:numCache>
            </c:numRef>
          </c:val>
          <c:smooth val="0"/>
          <c:extLst>
            <c:ext xmlns:c16="http://schemas.microsoft.com/office/drawing/2014/chart" uri="{C3380CC4-5D6E-409C-BE32-E72D297353CC}">
              <c16:uniqueId val="{00000001-4366-4E79-80AE-AC092EB370F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91.27</c:v>
                </c:pt>
                <c:pt idx="1">
                  <c:v>118.46</c:v>
                </c:pt>
                <c:pt idx="2">
                  <c:v>120.7</c:v>
                </c:pt>
                <c:pt idx="3">
                  <c:v>147.15</c:v>
                </c:pt>
                <c:pt idx="4">
                  <c:v>174.09</c:v>
                </c:pt>
              </c:numCache>
            </c:numRef>
          </c:val>
          <c:extLst>
            <c:ext xmlns:c16="http://schemas.microsoft.com/office/drawing/2014/chart" uri="{C3380CC4-5D6E-409C-BE32-E72D297353CC}">
              <c16:uniqueId val="{00000000-6898-479C-B2D1-9932819E7F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465.85</c:v>
                </c:pt>
                <c:pt idx="4">
                  <c:v>439.43</c:v>
                </c:pt>
              </c:numCache>
            </c:numRef>
          </c:val>
          <c:smooth val="0"/>
          <c:extLst>
            <c:ext xmlns:c16="http://schemas.microsoft.com/office/drawing/2014/chart" uri="{C3380CC4-5D6E-409C-BE32-E72D297353CC}">
              <c16:uniqueId val="{00000001-6898-479C-B2D1-9932819E7F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103.6</c:v>
                </c:pt>
                <c:pt idx="1">
                  <c:v>100.77</c:v>
                </c:pt>
                <c:pt idx="2">
                  <c:v>94.41</c:v>
                </c:pt>
                <c:pt idx="3">
                  <c:v>84.42</c:v>
                </c:pt>
                <c:pt idx="4">
                  <c:v>80.180000000000007</c:v>
                </c:pt>
              </c:numCache>
            </c:numRef>
          </c:val>
          <c:extLst>
            <c:ext xmlns:c16="http://schemas.microsoft.com/office/drawing/2014/chart" uri="{C3380CC4-5D6E-409C-BE32-E72D297353CC}">
              <c16:uniqueId val="{00000000-8B1C-46D8-B46D-345B38110A0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92.39</c:v>
                </c:pt>
                <c:pt idx="4">
                  <c:v>94.41</c:v>
                </c:pt>
              </c:numCache>
            </c:numRef>
          </c:val>
          <c:smooth val="0"/>
          <c:extLst>
            <c:ext xmlns:c16="http://schemas.microsoft.com/office/drawing/2014/chart" uri="{C3380CC4-5D6E-409C-BE32-E72D297353CC}">
              <c16:uniqueId val="{00000001-8B1C-46D8-B46D-345B38110A0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175.45</c:v>
                </c:pt>
                <c:pt idx="1">
                  <c:v>180.38</c:v>
                </c:pt>
                <c:pt idx="2">
                  <c:v>195.24</c:v>
                </c:pt>
                <c:pt idx="3">
                  <c:v>211.08</c:v>
                </c:pt>
                <c:pt idx="4">
                  <c:v>209.04</c:v>
                </c:pt>
              </c:numCache>
            </c:numRef>
          </c:val>
          <c:extLst>
            <c:ext xmlns:c16="http://schemas.microsoft.com/office/drawing/2014/chart" uri="{C3380CC4-5D6E-409C-BE32-E72D297353CC}">
              <c16:uniqueId val="{00000000-2F7F-4CD9-BA08-68F95C2379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192.98</c:v>
                </c:pt>
                <c:pt idx="4">
                  <c:v>192.13</c:v>
                </c:pt>
              </c:numCache>
            </c:numRef>
          </c:val>
          <c:smooth val="0"/>
          <c:extLst>
            <c:ext xmlns:c16="http://schemas.microsoft.com/office/drawing/2014/chart" uri="{C3380CC4-5D6E-409C-BE32-E72D297353CC}">
              <c16:uniqueId val="{00000001-2F7F-4CD9-BA08-68F95C2379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大洗町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16094</v>
      </c>
      <c r="AM8" s="66"/>
      <c r="AN8" s="66"/>
      <c r="AO8" s="66"/>
      <c r="AP8" s="66"/>
      <c r="AQ8" s="66"/>
      <c r="AR8" s="66"/>
      <c r="AS8" s="66"/>
      <c r="AT8" s="37">
        <f>データ!$S$6</f>
        <v>23.89</v>
      </c>
      <c r="AU8" s="38"/>
      <c r="AV8" s="38"/>
      <c r="AW8" s="38"/>
      <c r="AX8" s="38"/>
      <c r="AY8" s="38"/>
      <c r="AZ8" s="38"/>
      <c r="BA8" s="38"/>
      <c r="BB8" s="55">
        <f>データ!$T$6</f>
        <v>673.67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80.14</v>
      </c>
      <c r="J10" s="38"/>
      <c r="K10" s="38"/>
      <c r="L10" s="38"/>
      <c r="M10" s="38"/>
      <c r="N10" s="38"/>
      <c r="O10" s="65"/>
      <c r="P10" s="55">
        <f>データ!$P$6</f>
        <v>96.82</v>
      </c>
      <c r="Q10" s="55"/>
      <c r="R10" s="55"/>
      <c r="S10" s="55"/>
      <c r="T10" s="55"/>
      <c r="U10" s="55"/>
      <c r="V10" s="55"/>
      <c r="W10" s="66">
        <f>データ!$Q$6</f>
        <v>2816</v>
      </c>
      <c r="X10" s="66"/>
      <c r="Y10" s="66"/>
      <c r="Z10" s="66"/>
      <c r="AA10" s="66"/>
      <c r="AB10" s="66"/>
      <c r="AC10" s="66"/>
      <c r="AD10" s="2"/>
      <c r="AE10" s="2"/>
      <c r="AF10" s="2"/>
      <c r="AG10" s="2"/>
      <c r="AH10" s="2"/>
      <c r="AI10" s="2"/>
      <c r="AJ10" s="2"/>
      <c r="AK10" s="2"/>
      <c r="AL10" s="66">
        <f>データ!$U$6</f>
        <v>14746</v>
      </c>
      <c r="AM10" s="66"/>
      <c r="AN10" s="66"/>
      <c r="AO10" s="66"/>
      <c r="AP10" s="66"/>
      <c r="AQ10" s="66"/>
      <c r="AR10" s="66"/>
      <c r="AS10" s="66"/>
      <c r="AT10" s="37">
        <f>データ!$V$6</f>
        <v>23.19</v>
      </c>
      <c r="AU10" s="38"/>
      <c r="AV10" s="38"/>
      <c r="AW10" s="38"/>
      <c r="AX10" s="38"/>
      <c r="AY10" s="38"/>
      <c r="AZ10" s="38"/>
      <c r="BA10" s="38"/>
      <c r="BB10" s="55">
        <f>データ!$W$6</f>
        <v>635.88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gyrGueK7/MxeuLWlR8hetOqMhfh56yimXFbQ77H2U6pOvw/VhDN+lsT8OZevWIXQAQsNjaSrivqfdzXe8ASMg==" saltValue="BCh9p9NrDn8rv27WjptIf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45:BZ46"/>
    <mergeCell ref="BL47:BZ63"/>
    <mergeCell ref="B60:BJ61"/>
    <mergeCell ref="BL16:BZ44"/>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83097</v>
      </c>
      <c r="D6" s="20">
        <f t="shared" si="3"/>
        <v>46</v>
      </c>
      <c r="E6" s="20">
        <f t="shared" si="3"/>
        <v>1</v>
      </c>
      <c r="F6" s="20">
        <f t="shared" si="3"/>
        <v>0</v>
      </c>
      <c r="G6" s="20">
        <f t="shared" si="3"/>
        <v>1</v>
      </c>
      <c r="H6" s="20" t="str">
        <f t="shared" si="3"/>
        <v>茨城県　大洗町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80.14</v>
      </c>
      <c r="P6" s="21">
        <f t="shared" si="3"/>
        <v>96.82</v>
      </c>
      <c r="Q6" s="21">
        <f t="shared" si="3"/>
        <v>2816</v>
      </c>
      <c r="R6" s="21">
        <f t="shared" si="3"/>
        <v>16094</v>
      </c>
      <c r="S6" s="21">
        <f t="shared" si="3"/>
        <v>23.89</v>
      </c>
      <c r="T6" s="21">
        <f t="shared" si="3"/>
        <v>673.67</v>
      </c>
      <c r="U6" s="21">
        <f t="shared" si="3"/>
        <v>14746</v>
      </c>
      <c r="V6" s="21">
        <f t="shared" si="3"/>
        <v>23.19</v>
      </c>
      <c r="W6" s="21">
        <f t="shared" si="3"/>
        <v>635.88</v>
      </c>
      <c r="X6" s="22">
        <f>IF(X7="",NA(),X7)</f>
        <v>105.7</v>
      </c>
      <c r="Y6" s="22">
        <f t="shared" ref="Y6:AG6" si="4">IF(Y7="",NA(),Y7)</f>
        <v>103.18</v>
      </c>
      <c r="Z6" s="22">
        <f t="shared" si="4"/>
        <v>97.35</v>
      </c>
      <c r="AA6" s="22">
        <f t="shared" si="4"/>
        <v>88.32</v>
      </c>
      <c r="AB6" s="22">
        <f t="shared" si="4"/>
        <v>90.49</v>
      </c>
      <c r="AC6" s="22">
        <f t="shared" si="4"/>
        <v>110.05</v>
      </c>
      <c r="AD6" s="22">
        <f t="shared" si="4"/>
        <v>108.87</v>
      </c>
      <c r="AE6" s="22">
        <f t="shared" si="4"/>
        <v>108.61</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11</v>
      </c>
      <c r="AR6" s="22">
        <f t="shared" si="5"/>
        <v>8.86</v>
      </c>
      <c r="AS6" s="21" t="str">
        <f>IF(AS7="","",IF(AS7="-","【-】","【"&amp;SUBSTITUTE(TEXT(AS7,"#,##0.00"),"-","△")&amp;"】"))</f>
        <v>【1.30】</v>
      </c>
      <c r="AT6" s="22">
        <f>IF(AT7="",NA(),AT7)</f>
        <v>631.97</v>
      </c>
      <c r="AU6" s="22">
        <f t="shared" ref="AU6:BC6" si="6">IF(AU7="",NA(),AU7)</f>
        <v>367.86</v>
      </c>
      <c r="AV6" s="22">
        <f t="shared" si="6"/>
        <v>522.25</v>
      </c>
      <c r="AW6" s="22">
        <f t="shared" si="6"/>
        <v>456.3</v>
      </c>
      <c r="AX6" s="22">
        <f t="shared" si="6"/>
        <v>304.89999999999998</v>
      </c>
      <c r="AY6" s="22">
        <f t="shared" si="6"/>
        <v>359.47</v>
      </c>
      <c r="AZ6" s="22">
        <f t="shared" si="6"/>
        <v>369.69</v>
      </c>
      <c r="BA6" s="22">
        <f t="shared" si="6"/>
        <v>379.08</v>
      </c>
      <c r="BB6" s="22">
        <f t="shared" si="6"/>
        <v>371.81</v>
      </c>
      <c r="BC6" s="22">
        <f t="shared" si="6"/>
        <v>384.23</v>
      </c>
      <c r="BD6" s="21" t="str">
        <f>IF(BD7="","",IF(BD7="-","【-】","【"&amp;SUBSTITUTE(TEXT(BD7,"#,##0.00"),"-","△")&amp;"】"))</f>
        <v>【261.51】</v>
      </c>
      <c r="BE6" s="22">
        <f>IF(BE7="",NA(),BE7)</f>
        <v>91.27</v>
      </c>
      <c r="BF6" s="22">
        <f t="shared" ref="BF6:BN6" si="7">IF(BF7="",NA(),BF7)</f>
        <v>118.46</v>
      </c>
      <c r="BG6" s="22">
        <f t="shared" si="7"/>
        <v>120.7</v>
      </c>
      <c r="BH6" s="22">
        <f t="shared" si="7"/>
        <v>147.15</v>
      </c>
      <c r="BI6" s="22">
        <f t="shared" si="7"/>
        <v>174.09</v>
      </c>
      <c r="BJ6" s="22">
        <f t="shared" si="7"/>
        <v>401.79</v>
      </c>
      <c r="BK6" s="22">
        <f t="shared" si="7"/>
        <v>402.99</v>
      </c>
      <c r="BL6" s="22">
        <f t="shared" si="7"/>
        <v>398.98</v>
      </c>
      <c r="BM6" s="22">
        <f t="shared" si="7"/>
        <v>465.85</v>
      </c>
      <c r="BN6" s="22">
        <f t="shared" si="7"/>
        <v>439.43</v>
      </c>
      <c r="BO6" s="21" t="str">
        <f>IF(BO7="","",IF(BO7="-","【-】","【"&amp;SUBSTITUTE(TEXT(BO7,"#,##0.00"),"-","△")&amp;"】"))</f>
        <v>【265.16】</v>
      </c>
      <c r="BP6" s="22">
        <f>IF(BP7="",NA(),BP7)</f>
        <v>103.6</v>
      </c>
      <c r="BQ6" s="22">
        <f t="shared" ref="BQ6:BY6" si="8">IF(BQ7="",NA(),BQ7)</f>
        <v>100.77</v>
      </c>
      <c r="BR6" s="22">
        <f t="shared" si="8"/>
        <v>94.41</v>
      </c>
      <c r="BS6" s="22">
        <f t="shared" si="8"/>
        <v>84.42</v>
      </c>
      <c r="BT6" s="22">
        <f t="shared" si="8"/>
        <v>80.180000000000007</v>
      </c>
      <c r="BU6" s="22">
        <f t="shared" si="8"/>
        <v>100.12</v>
      </c>
      <c r="BV6" s="22">
        <f t="shared" si="8"/>
        <v>98.66</v>
      </c>
      <c r="BW6" s="22">
        <f t="shared" si="8"/>
        <v>98.64</v>
      </c>
      <c r="BX6" s="22">
        <f t="shared" si="8"/>
        <v>92.39</v>
      </c>
      <c r="BY6" s="22">
        <f t="shared" si="8"/>
        <v>94.41</v>
      </c>
      <c r="BZ6" s="21" t="str">
        <f>IF(BZ7="","",IF(BZ7="-","【-】","【"&amp;SUBSTITUTE(TEXT(BZ7,"#,##0.00"),"-","△")&amp;"】"))</f>
        <v>【102.35】</v>
      </c>
      <c r="CA6" s="22">
        <f>IF(CA7="",NA(),CA7)</f>
        <v>175.45</v>
      </c>
      <c r="CB6" s="22">
        <f t="shared" ref="CB6:CJ6" si="9">IF(CB7="",NA(),CB7)</f>
        <v>180.38</v>
      </c>
      <c r="CC6" s="22">
        <f t="shared" si="9"/>
        <v>195.24</v>
      </c>
      <c r="CD6" s="22">
        <f t="shared" si="9"/>
        <v>211.08</v>
      </c>
      <c r="CE6" s="22">
        <f t="shared" si="9"/>
        <v>209.04</v>
      </c>
      <c r="CF6" s="22">
        <f t="shared" si="9"/>
        <v>174.97</v>
      </c>
      <c r="CG6" s="22">
        <f t="shared" si="9"/>
        <v>178.59</v>
      </c>
      <c r="CH6" s="22">
        <f t="shared" si="9"/>
        <v>178.92</v>
      </c>
      <c r="CI6" s="22">
        <f t="shared" si="9"/>
        <v>192.98</v>
      </c>
      <c r="CJ6" s="22">
        <f t="shared" si="9"/>
        <v>192.13</v>
      </c>
      <c r="CK6" s="21" t="str">
        <f>IF(CK7="","",IF(CK7="-","【-】","【"&amp;SUBSTITUTE(TEXT(CK7,"#,##0.00"),"-","△")&amp;"】"))</f>
        <v>【167.74】</v>
      </c>
      <c r="CL6" s="22">
        <f>IF(CL7="",NA(),CL7)</f>
        <v>49.13</v>
      </c>
      <c r="CM6" s="22">
        <f t="shared" ref="CM6:CU6" si="10">IF(CM7="",NA(),CM7)</f>
        <v>48.44</v>
      </c>
      <c r="CN6" s="22">
        <f t="shared" si="10"/>
        <v>48.34</v>
      </c>
      <c r="CO6" s="22">
        <f t="shared" si="10"/>
        <v>48.39</v>
      </c>
      <c r="CP6" s="22">
        <f t="shared" si="10"/>
        <v>48.18</v>
      </c>
      <c r="CQ6" s="22">
        <f t="shared" si="10"/>
        <v>55.63</v>
      </c>
      <c r="CR6" s="22">
        <f t="shared" si="10"/>
        <v>55.03</v>
      </c>
      <c r="CS6" s="22">
        <f t="shared" si="10"/>
        <v>55.14</v>
      </c>
      <c r="CT6" s="22">
        <f t="shared" si="10"/>
        <v>54.43</v>
      </c>
      <c r="CU6" s="22">
        <f t="shared" si="10"/>
        <v>53.87</v>
      </c>
      <c r="CV6" s="21" t="str">
        <f>IF(CV7="","",IF(CV7="-","【-】","【"&amp;SUBSTITUTE(TEXT(CV7,"#,##0.00"),"-","△")&amp;"】"))</f>
        <v>【60.29】</v>
      </c>
      <c r="CW6" s="22">
        <f>IF(CW7="",NA(),CW7)</f>
        <v>84.5</v>
      </c>
      <c r="CX6" s="22">
        <f t="shared" ref="CX6:DF6" si="11">IF(CX7="",NA(),CX7)</f>
        <v>84.83</v>
      </c>
      <c r="CY6" s="22">
        <f t="shared" si="11"/>
        <v>81.56</v>
      </c>
      <c r="CZ6" s="22">
        <f t="shared" si="11"/>
        <v>80.400000000000006</v>
      </c>
      <c r="DA6" s="22">
        <f t="shared" si="11"/>
        <v>80.87</v>
      </c>
      <c r="DB6" s="22">
        <f t="shared" si="11"/>
        <v>82.04</v>
      </c>
      <c r="DC6" s="22">
        <f t="shared" si="11"/>
        <v>81.900000000000006</v>
      </c>
      <c r="DD6" s="22">
        <f t="shared" si="11"/>
        <v>81.39</v>
      </c>
      <c r="DE6" s="22">
        <f t="shared" si="11"/>
        <v>79.44</v>
      </c>
      <c r="DF6" s="22">
        <f t="shared" si="11"/>
        <v>79.489999999999995</v>
      </c>
      <c r="DG6" s="21" t="str">
        <f>IF(DG7="","",IF(DG7="-","【-】","【"&amp;SUBSTITUTE(TEXT(DG7,"#,##0.00"),"-","△")&amp;"】"))</f>
        <v>【90.12】</v>
      </c>
      <c r="DH6" s="22">
        <f>IF(DH7="",NA(),DH7)</f>
        <v>59.11</v>
      </c>
      <c r="DI6" s="22">
        <f t="shared" ref="DI6:DQ6" si="12">IF(DI7="",NA(),DI7)</f>
        <v>58.96</v>
      </c>
      <c r="DJ6" s="22">
        <f t="shared" si="12"/>
        <v>60.03</v>
      </c>
      <c r="DK6" s="22">
        <f t="shared" si="12"/>
        <v>60.63</v>
      </c>
      <c r="DL6" s="22">
        <f t="shared" si="12"/>
        <v>60.8</v>
      </c>
      <c r="DM6" s="22">
        <f t="shared" si="12"/>
        <v>48.05</v>
      </c>
      <c r="DN6" s="22">
        <f t="shared" si="12"/>
        <v>48.87</v>
      </c>
      <c r="DO6" s="22">
        <f t="shared" si="12"/>
        <v>49.92</v>
      </c>
      <c r="DP6" s="22">
        <f t="shared" si="12"/>
        <v>49.39</v>
      </c>
      <c r="DQ6" s="22">
        <f t="shared" si="12"/>
        <v>50.75</v>
      </c>
      <c r="DR6" s="21" t="str">
        <f>IF(DR7="","",IF(DR7="-","【-】","【"&amp;SUBSTITUTE(TEXT(DR7,"#,##0.00"),"-","△")&amp;"】"))</f>
        <v>【50.88】</v>
      </c>
      <c r="DS6" s="22">
        <f>IF(DS7="",NA(),DS7)</f>
        <v>28.85</v>
      </c>
      <c r="DT6" s="22">
        <f t="shared" ref="DT6:EB6" si="13">IF(DT7="",NA(),DT7)</f>
        <v>31.27</v>
      </c>
      <c r="DU6" s="22">
        <f t="shared" si="13"/>
        <v>37.270000000000003</v>
      </c>
      <c r="DV6" s="22">
        <f t="shared" si="13"/>
        <v>37.119999999999997</v>
      </c>
      <c r="DW6" s="22">
        <f t="shared" si="13"/>
        <v>37.74</v>
      </c>
      <c r="DX6" s="22">
        <f t="shared" si="13"/>
        <v>13.39</v>
      </c>
      <c r="DY6" s="22">
        <f t="shared" si="13"/>
        <v>14.85</v>
      </c>
      <c r="DZ6" s="22">
        <f t="shared" si="13"/>
        <v>16.88</v>
      </c>
      <c r="EA6" s="22">
        <f t="shared" si="13"/>
        <v>18.57</v>
      </c>
      <c r="EB6" s="22">
        <f t="shared" si="13"/>
        <v>21.14</v>
      </c>
      <c r="EC6" s="21" t="str">
        <f>IF(EC7="","",IF(EC7="-","【-】","【"&amp;SUBSTITUTE(TEXT(EC7,"#,##0.00"),"-","△")&amp;"】"))</f>
        <v>【22.30】</v>
      </c>
      <c r="ED6" s="22">
        <f>IF(ED7="",NA(),ED7)</f>
        <v>0.19</v>
      </c>
      <c r="EE6" s="22">
        <f t="shared" ref="EE6:EM6" si="14">IF(EE7="",NA(),EE7)</f>
        <v>0.28999999999999998</v>
      </c>
      <c r="EF6" s="22">
        <f t="shared" si="14"/>
        <v>0.56999999999999995</v>
      </c>
      <c r="EG6" s="22">
        <f t="shared" si="14"/>
        <v>0.71</v>
      </c>
      <c r="EH6" s="22">
        <f t="shared" si="14"/>
        <v>0.68</v>
      </c>
      <c r="EI6" s="22">
        <f t="shared" si="14"/>
        <v>0.54</v>
      </c>
      <c r="EJ6" s="22">
        <f t="shared" si="14"/>
        <v>0.5</v>
      </c>
      <c r="EK6" s="22">
        <f t="shared" si="14"/>
        <v>0.52</v>
      </c>
      <c r="EL6" s="22">
        <f t="shared" si="14"/>
        <v>0.44</v>
      </c>
      <c r="EM6" s="22">
        <f t="shared" si="14"/>
        <v>0.5</v>
      </c>
      <c r="EN6" s="21" t="str">
        <f>IF(EN7="","",IF(EN7="-","【-】","【"&amp;SUBSTITUTE(TEXT(EN7,"#,##0.00"),"-","△")&amp;"】"))</f>
        <v>【0.66】</v>
      </c>
    </row>
    <row r="7" spans="1:144" s="23" customFormat="1" x14ac:dyDescent="0.15">
      <c r="A7" s="15"/>
      <c r="B7" s="24">
        <v>2021</v>
      </c>
      <c r="C7" s="24">
        <v>83097</v>
      </c>
      <c r="D7" s="24">
        <v>46</v>
      </c>
      <c r="E7" s="24">
        <v>1</v>
      </c>
      <c r="F7" s="24">
        <v>0</v>
      </c>
      <c r="G7" s="24">
        <v>1</v>
      </c>
      <c r="H7" s="24" t="s">
        <v>93</v>
      </c>
      <c r="I7" s="24" t="s">
        <v>94</v>
      </c>
      <c r="J7" s="24" t="s">
        <v>95</v>
      </c>
      <c r="K7" s="24" t="s">
        <v>96</v>
      </c>
      <c r="L7" s="24" t="s">
        <v>97</v>
      </c>
      <c r="M7" s="24" t="s">
        <v>98</v>
      </c>
      <c r="N7" s="25" t="s">
        <v>99</v>
      </c>
      <c r="O7" s="25">
        <v>80.14</v>
      </c>
      <c r="P7" s="25">
        <v>96.82</v>
      </c>
      <c r="Q7" s="25">
        <v>2816</v>
      </c>
      <c r="R7" s="25">
        <v>16094</v>
      </c>
      <c r="S7" s="25">
        <v>23.89</v>
      </c>
      <c r="T7" s="25">
        <v>673.67</v>
      </c>
      <c r="U7" s="25">
        <v>14746</v>
      </c>
      <c r="V7" s="25">
        <v>23.19</v>
      </c>
      <c r="W7" s="25">
        <v>635.88</v>
      </c>
      <c r="X7" s="25">
        <v>105.7</v>
      </c>
      <c r="Y7" s="25">
        <v>103.18</v>
      </c>
      <c r="Z7" s="25">
        <v>97.35</v>
      </c>
      <c r="AA7" s="25">
        <v>88.32</v>
      </c>
      <c r="AB7" s="25">
        <v>90.49</v>
      </c>
      <c r="AC7" s="25">
        <v>110.05</v>
      </c>
      <c r="AD7" s="25">
        <v>108.87</v>
      </c>
      <c r="AE7" s="25">
        <v>108.61</v>
      </c>
      <c r="AF7" s="25">
        <v>109.02</v>
      </c>
      <c r="AG7" s="25">
        <v>107.81</v>
      </c>
      <c r="AH7" s="25">
        <v>111.39</v>
      </c>
      <c r="AI7" s="25">
        <v>0</v>
      </c>
      <c r="AJ7" s="25">
        <v>0</v>
      </c>
      <c r="AK7" s="25">
        <v>0</v>
      </c>
      <c r="AL7" s="25">
        <v>0</v>
      </c>
      <c r="AM7" s="25">
        <v>0</v>
      </c>
      <c r="AN7" s="25">
        <v>2.64</v>
      </c>
      <c r="AO7" s="25">
        <v>3.16</v>
      </c>
      <c r="AP7" s="25">
        <v>3.59</v>
      </c>
      <c r="AQ7" s="25">
        <v>11</v>
      </c>
      <c r="AR7" s="25">
        <v>8.86</v>
      </c>
      <c r="AS7" s="25">
        <v>1.3</v>
      </c>
      <c r="AT7" s="25">
        <v>631.97</v>
      </c>
      <c r="AU7" s="25">
        <v>367.86</v>
      </c>
      <c r="AV7" s="25">
        <v>522.25</v>
      </c>
      <c r="AW7" s="25">
        <v>456.3</v>
      </c>
      <c r="AX7" s="25">
        <v>304.89999999999998</v>
      </c>
      <c r="AY7" s="25">
        <v>359.47</v>
      </c>
      <c r="AZ7" s="25">
        <v>369.69</v>
      </c>
      <c r="BA7" s="25">
        <v>379.08</v>
      </c>
      <c r="BB7" s="25">
        <v>371.81</v>
      </c>
      <c r="BC7" s="25">
        <v>384.23</v>
      </c>
      <c r="BD7" s="25">
        <v>261.51</v>
      </c>
      <c r="BE7" s="25">
        <v>91.27</v>
      </c>
      <c r="BF7" s="25">
        <v>118.46</v>
      </c>
      <c r="BG7" s="25">
        <v>120.7</v>
      </c>
      <c r="BH7" s="25">
        <v>147.15</v>
      </c>
      <c r="BI7" s="25">
        <v>174.09</v>
      </c>
      <c r="BJ7" s="25">
        <v>401.79</v>
      </c>
      <c r="BK7" s="25">
        <v>402.99</v>
      </c>
      <c r="BL7" s="25">
        <v>398.98</v>
      </c>
      <c r="BM7" s="25">
        <v>465.85</v>
      </c>
      <c r="BN7" s="25">
        <v>439.43</v>
      </c>
      <c r="BO7" s="25">
        <v>265.16000000000003</v>
      </c>
      <c r="BP7" s="25">
        <v>103.6</v>
      </c>
      <c r="BQ7" s="25">
        <v>100.77</v>
      </c>
      <c r="BR7" s="25">
        <v>94.41</v>
      </c>
      <c r="BS7" s="25">
        <v>84.42</v>
      </c>
      <c r="BT7" s="25">
        <v>80.180000000000007</v>
      </c>
      <c r="BU7" s="25">
        <v>100.12</v>
      </c>
      <c r="BV7" s="25">
        <v>98.66</v>
      </c>
      <c r="BW7" s="25">
        <v>98.64</v>
      </c>
      <c r="BX7" s="25">
        <v>92.39</v>
      </c>
      <c r="BY7" s="25">
        <v>94.41</v>
      </c>
      <c r="BZ7" s="25">
        <v>102.35</v>
      </c>
      <c r="CA7" s="25">
        <v>175.45</v>
      </c>
      <c r="CB7" s="25">
        <v>180.38</v>
      </c>
      <c r="CC7" s="25">
        <v>195.24</v>
      </c>
      <c r="CD7" s="25">
        <v>211.08</v>
      </c>
      <c r="CE7" s="25">
        <v>209.04</v>
      </c>
      <c r="CF7" s="25">
        <v>174.97</v>
      </c>
      <c r="CG7" s="25">
        <v>178.59</v>
      </c>
      <c r="CH7" s="25">
        <v>178.92</v>
      </c>
      <c r="CI7" s="25">
        <v>192.98</v>
      </c>
      <c r="CJ7" s="25">
        <v>192.13</v>
      </c>
      <c r="CK7" s="25">
        <v>167.74</v>
      </c>
      <c r="CL7" s="25">
        <v>49.13</v>
      </c>
      <c r="CM7" s="25">
        <v>48.44</v>
      </c>
      <c r="CN7" s="25">
        <v>48.34</v>
      </c>
      <c r="CO7" s="25">
        <v>48.39</v>
      </c>
      <c r="CP7" s="25">
        <v>48.18</v>
      </c>
      <c r="CQ7" s="25">
        <v>55.63</v>
      </c>
      <c r="CR7" s="25">
        <v>55.03</v>
      </c>
      <c r="CS7" s="25">
        <v>55.14</v>
      </c>
      <c r="CT7" s="25">
        <v>54.43</v>
      </c>
      <c r="CU7" s="25">
        <v>53.87</v>
      </c>
      <c r="CV7" s="25">
        <v>60.29</v>
      </c>
      <c r="CW7" s="25">
        <v>84.5</v>
      </c>
      <c r="CX7" s="25">
        <v>84.83</v>
      </c>
      <c r="CY7" s="25">
        <v>81.56</v>
      </c>
      <c r="CZ7" s="25">
        <v>80.400000000000006</v>
      </c>
      <c r="DA7" s="25">
        <v>80.87</v>
      </c>
      <c r="DB7" s="25">
        <v>82.04</v>
      </c>
      <c r="DC7" s="25">
        <v>81.900000000000006</v>
      </c>
      <c r="DD7" s="25">
        <v>81.39</v>
      </c>
      <c r="DE7" s="25">
        <v>79.44</v>
      </c>
      <c r="DF7" s="25">
        <v>79.489999999999995</v>
      </c>
      <c r="DG7" s="25">
        <v>90.12</v>
      </c>
      <c r="DH7" s="25">
        <v>59.11</v>
      </c>
      <c r="DI7" s="25">
        <v>58.96</v>
      </c>
      <c r="DJ7" s="25">
        <v>60.03</v>
      </c>
      <c r="DK7" s="25">
        <v>60.63</v>
      </c>
      <c r="DL7" s="25">
        <v>60.8</v>
      </c>
      <c r="DM7" s="25">
        <v>48.05</v>
      </c>
      <c r="DN7" s="25">
        <v>48.87</v>
      </c>
      <c r="DO7" s="25">
        <v>49.92</v>
      </c>
      <c r="DP7" s="25">
        <v>49.39</v>
      </c>
      <c r="DQ7" s="25">
        <v>50.75</v>
      </c>
      <c r="DR7" s="25">
        <v>50.88</v>
      </c>
      <c r="DS7" s="25">
        <v>28.85</v>
      </c>
      <c r="DT7" s="25">
        <v>31.27</v>
      </c>
      <c r="DU7" s="25">
        <v>37.270000000000003</v>
      </c>
      <c r="DV7" s="25">
        <v>37.119999999999997</v>
      </c>
      <c r="DW7" s="25">
        <v>37.74</v>
      </c>
      <c r="DX7" s="25">
        <v>13.39</v>
      </c>
      <c r="DY7" s="25">
        <v>14.85</v>
      </c>
      <c r="DZ7" s="25">
        <v>16.88</v>
      </c>
      <c r="EA7" s="25">
        <v>18.57</v>
      </c>
      <c r="EB7" s="25">
        <v>21.14</v>
      </c>
      <c r="EC7" s="25">
        <v>22.3</v>
      </c>
      <c r="ED7" s="25">
        <v>0.19</v>
      </c>
      <c r="EE7" s="25">
        <v>0.28999999999999998</v>
      </c>
      <c r="EF7" s="25">
        <v>0.56999999999999995</v>
      </c>
      <c r="EG7" s="25">
        <v>0.71</v>
      </c>
      <c r="EH7" s="25">
        <v>0.68</v>
      </c>
      <c r="EI7" s="25">
        <v>0.54</v>
      </c>
      <c r="EJ7" s="25">
        <v>0.5</v>
      </c>
      <c r="EK7" s="25">
        <v>0.52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cp:lastModifiedBy>
  <cp:lastPrinted>2023-02-07T03:54:05Z</cp:lastPrinted>
  <dcterms:created xsi:type="dcterms:W3CDTF">2022-12-01T00:54:47Z</dcterms:created>
  <dcterms:modified xsi:type="dcterms:W3CDTF">2023-02-07T09:28:47Z</dcterms:modified>
  <cp:category/>
</cp:coreProperties>
</file>